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Josh\WEC\Net Metering\Tariff Filing 2016\"/>
    </mc:Choice>
  </mc:AlternateContent>
  <bookViews>
    <workbookView xWindow="0" yWindow="0" windowWidth="14370" windowHeight="75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2" l="1"/>
  <c r="F4" i="1" s="1"/>
  <c r="H4" i="1" s="1"/>
  <c r="C10" i="2"/>
  <c r="C9" i="2"/>
  <c r="C6" i="2"/>
  <c r="D8" i="1" l="1"/>
  <c r="H8" i="1" s="1"/>
  <c r="D14" i="1"/>
  <c r="D13" i="1"/>
  <c r="D4" i="1" l="1"/>
  <c r="F14" i="1"/>
  <c r="F13" i="1"/>
  <c r="F15" i="1" l="1"/>
  <c r="H15" i="1" s="1"/>
  <c r="E4" i="1"/>
</calcChain>
</file>

<file path=xl/comments1.xml><?xml version="1.0" encoding="utf-8"?>
<comments xmlns="http://schemas.openxmlformats.org/spreadsheetml/2006/main">
  <authors>
    <author>patty.richards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patty.richards:</t>
        </r>
        <r>
          <rPr>
            <sz val="9"/>
            <color indexed="81"/>
            <rFont val="Tahoma"/>
            <family val="2"/>
          </rPr>
          <t xml:space="preserve">
assume split in middle as only half of the participants will be on line at beginning and other half on line later.</t>
        </r>
      </text>
    </comment>
  </commentList>
</comments>
</file>

<file path=xl/sharedStrings.xml><?xml version="1.0" encoding="utf-8"?>
<sst xmlns="http://schemas.openxmlformats.org/spreadsheetml/2006/main" count="33" uniqueCount="30">
  <si>
    <t>Months to recoup</t>
  </si>
  <si>
    <t>$/Month</t>
  </si>
  <si>
    <t>Number of Members over program Life</t>
  </si>
  <si>
    <t>NISC Cost to Program</t>
  </si>
  <si>
    <t>Life of Programming Years</t>
  </si>
  <si>
    <t>Dollars per year</t>
  </si>
  <si>
    <t>Total</t>
  </si>
  <si>
    <t>Cost per Member</t>
  </si>
  <si>
    <t>hours</t>
  </si>
  <si>
    <t>Hours per Week</t>
  </si>
  <si>
    <t>Hours per Year</t>
  </si>
  <si>
    <t>Legacy</t>
  </si>
  <si>
    <t>count of installs</t>
  </si>
  <si>
    <t>GSF</t>
  </si>
  <si>
    <t>avg</t>
  </si>
  <si>
    <t>Avg Both Programs</t>
  </si>
  <si>
    <t>normalized for one year</t>
  </si>
  <si>
    <t>hourly rate</t>
  </si>
  <si>
    <t>Individual Account Set Up Fee</t>
  </si>
  <si>
    <t>Group Account Set Up Fee</t>
  </si>
  <si>
    <t>One Time Account Fee</t>
  </si>
  <si>
    <t>Net Metering Account Maintenance Fees:</t>
  </si>
  <si>
    <t>Account Maintenance Fee (all systems)</t>
  </si>
  <si>
    <t>Recurring Monthly Account Fee (applies to all 2017 NM systems)</t>
  </si>
  <si>
    <t>Only Individual System</t>
  </si>
  <si>
    <t>Only Group Systems</t>
  </si>
  <si>
    <t>All 2017 NM Systems</t>
  </si>
  <si>
    <t>Average Legacy and GSF counts</t>
  </si>
  <si>
    <t xml:space="preserve">Billing Supervisor </t>
  </si>
  <si>
    <t>Director Prod &amp;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</si>
</sst>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 wrapText="1"/>
    </xf>
    <xf numFmtId="44" fontId="0" fillId="0" borderId="0" xfId="0" applyNumberFormat="1"/>
    <xf numFmtId="164" fontId="0" fillId="0" borderId="0" xfId="0" applyNumberFormat="1"/>
    <xf numFmtId="44" fontId="0" fillId="2" borderId="0" xfId="1" applyFont="1" applyFill="1"/>
    <xf numFmtId="1" fontId="0" fillId="0" borderId="0" xfId="0" applyNumberFormat="1"/>
    <xf numFmtId="0" fontId="0" fillId="0" borderId="0" xfId="0" applyAlignment="1">
      <alignment horizontal="right"/>
    </xf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Border="1"/>
    <xf numFmtId="0" fontId="2" fillId="0" borderId="0" xfId="0" applyFont="1" applyAlignment="1">
      <alignment wrapText="1"/>
    </xf>
    <xf numFmtId="1" fontId="5" fillId="0" borderId="0" xfId="0" applyNumberFormat="1" applyFont="1"/>
    <xf numFmtId="164" fontId="0" fillId="3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7" sqref="F7"/>
    </sheetView>
  </sheetViews>
  <sheetFormatPr defaultRowHeight="15" x14ac:dyDescent="0.25"/>
  <cols>
    <col min="1" max="1" width="34.140625" bestFit="1" customWidth="1"/>
    <col min="2" max="2" width="17.7109375" bestFit="1" customWidth="1"/>
    <col min="3" max="3" width="12.28515625" customWidth="1"/>
    <col min="5" max="5" width="11.140625" bestFit="1" customWidth="1"/>
    <col min="6" max="6" width="14.140625" customWidth="1"/>
    <col min="7" max="7" width="16.7109375" customWidth="1"/>
  </cols>
  <sheetData>
    <row r="1" spans="1:9" x14ac:dyDescent="0.25">
      <c r="A1" t="s">
        <v>21</v>
      </c>
    </row>
    <row r="3" spans="1:9" ht="51" customHeight="1" x14ac:dyDescent="0.25">
      <c r="A3" s="3" t="s">
        <v>20</v>
      </c>
      <c r="B3" s="4" t="s">
        <v>3</v>
      </c>
      <c r="C3" s="4" t="s">
        <v>4</v>
      </c>
      <c r="D3" s="4" t="s">
        <v>0</v>
      </c>
      <c r="E3" s="4" t="s">
        <v>1</v>
      </c>
      <c r="F3" s="4" t="s">
        <v>2</v>
      </c>
      <c r="G3" s="4"/>
      <c r="H3" s="4" t="s">
        <v>7</v>
      </c>
    </row>
    <row r="4" spans="1:9" x14ac:dyDescent="0.25">
      <c r="A4" t="s">
        <v>18</v>
      </c>
      <c r="B4" s="15">
        <v>8400</v>
      </c>
      <c r="C4">
        <v>6</v>
      </c>
      <c r="D4">
        <f>+C4*12/2</f>
        <v>36</v>
      </c>
      <c r="E4" s="1">
        <f>+B4/D4</f>
        <v>233.33333333333334</v>
      </c>
      <c r="F4">
        <f>Sheet2!C12*C4</f>
        <v>256.5</v>
      </c>
      <c r="G4" s="5"/>
      <c r="H4" s="7">
        <f>ROUND(B4/F4,0)</f>
        <v>33</v>
      </c>
      <c r="I4" t="s">
        <v>24</v>
      </c>
    </row>
    <row r="5" spans="1:9" x14ac:dyDescent="0.25">
      <c r="H5" s="1"/>
    </row>
    <row r="6" spans="1:9" x14ac:dyDescent="0.25">
      <c r="H6" s="1"/>
    </row>
    <row r="7" spans="1:9" x14ac:dyDescent="0.25">
      <c r="C7" t="s">
        <v>8</v>
      </c>
      <c r="D7" t="s">
        <v>17</v>
      </c>
      <c r="H7" s="1"/>
    </row>
    <row r="8" spans="1:9" x14ac:dyDescent="0.25">
      <c r="A8" t="s">
        <v>19</v>
      </c>
      <c r="B8" t="s">
        <v>28</v>
      </c>
      <c r="C8">
        <v>2</v>
      </c>
      <c r="D8" s="1">
        <f>+E14</f>
        <v>55.59</v>
      </c>
      <c r="H8" s="7">
        <f>ROUND(D8*C8,0)</f>
        <v>111</v>
      </c>
      <c r="I8" t="s">
        <v>25</v>
      </c>
    </row>
    <row r="9" spans="1:9" x14ac:dyDescent="0.25">
      <c r="H9" s="1"/>
    </row>
    <row r="10" spans="1:9" x14ac:dyDescent="0.25">
      <c r="H10" s="1"/>
      <c r="I10" s="1"/>
    </row>
    <row r="12" spans="1:9" ht="30" x14ac:dyDescent="0.25">
      <c r="A12" s="13" t="s">
        <v>23</v>
      </c>
      <c r="B12" s="4"/>
      <c r="C12" s="4" t="s">
        <v>9</v>
      </c>
      <c r="D12" s="4" t="s">
        <v>10</v>
      </c>
      <c r="E12" s="4" t="s">
        <v>17</v>
      </c>
      <c r="F12" s="4" t="s">
        <v>5</v>
      </c>
      <c r="G12" s="4"/>
      <c r="H12" s="1"/>
    </row>
    <row r="13" spans="1:9" x14ac:dyDescent="0.25">
      <c r="A13" t="s">
        <v>22</v>
      </c>
      <c r="B13" t="s">
        <v>29</v>
      </c>
      <c r="C13">
        <v>1</v>
      </c>
      <c r="D13">
        <f>+C13*52</f>
        <v>52</v>
      </c>
      <c r="E13">
        <v>61.35</v>
      </c>
      <c r="F13" s="2">
        <f>+E13*D13</f>
        <v>3190.2000000000003</v>
      </c>
      <c r="H13" s="1"/>
    </row>
    <row r="14" spans="1:9" x14ac:dyDescent="0.25">
      <c r="B14" t="s">
        <v>28</v>
      </c>
      <c r="C14">
        <v>8</v>
      </c>
      <c r="D14">
        <f>+C14*52</f>
        <v>416</v>
      </c>
      <c r="E14">
        <v>55.59</v>
      </c>
      <c r="F14" s="2">
        <f>+E14*D14</f>
        <v>23125.440000000002</v>
      </c>
      <c r="H14" s="1"/>
    </row>
    <row r="15" spans="1:9" x14ac:dyDescent="0.25">
      <c r="E15" t="s">
        <v>6</v>
      </c>
      <c r="F15" s="2">
        <f>SUM(F13:F14)</f>
        <v>26315.640000000003</v>
      </c>
      <c r="H15" s="7">
        <f>+F15/D4/F4</f>
        <v>2.849863547758285</v>
      </c>
      <c r="I15" t="s">
        <v>26</v>
      </c>
    </row>
    <row r="16" spans="1:9" x14ac:dyDescent="0.25">
      <c r="F16" s="2"/>
      <c r="H16" s="1"/>
    </row>
    <row r="17" spans="3:7" x14ac:dyDescent="0.25">
      <c r="F17" s="6"/>
      <c r="G17" s="1"/>
    </row>
    <row r="19" spans="3:7" x14ac:dyDescent="0.25">
      <c r="G19" s="5"/>
    </row>
    <row r="24" spans="3:7" x14ac:dyDescent="0.25">
      <c r="C24" s="2"/>
    </row>
    <row r="25" spans="3:7" x14ac:dyDescent="0.25">
      <c r="C25" s="2"/>
    </row>
    <row r="26" spans="3:7" x14ac:dyDescent="0.25">
      <c r="C26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2" sqref="C12"/>
    </sheetView>
  </sheetViews>
  <sheetFormatPr defaultRowHeight="15" x14ac:dyDescent="0.25"/>
  <sheetData>
    <row r="1" spans="1:4" x14ac:dyDescent="0.25">
      <c r="A1" t="s">
        <v>27</v>
      </c>
    </row>
    <row r="3" spans="1:4" ht="30" x14ac:dyDescent="0.25">
      <c r="B3" s="4" t="s">
        <v>11</v>
      </c>
      <c r="C3" s="4" t="s">
        <v>12</v>
      </c>
    </row>
    <row r="4" spans="1:4" x14ac:dyDescent="0.25">
      <c r="B4">
        <v>2013</v>
      </c>
      <c r="C4" s="8">
        <v>57</v>
      </c>
    </row>
    <row r="5" spans="1:4" x14ac:dyDescent="0.25">
      <c r="B5">
        <v>2012</v>
      </c>
      <c r="C5" s="10">
        <v>54</v>
      </c>
    </row>
    <row r="6" spans="1:4" x14ac:dyDescent="0.25">
      <c r="B6" s="9" t="s">
        <v>14</v>
      </c>
      <c r="C6" s="14">
        <f>AVERAGE(C4:C5)</f>
        <v>55.5</v>
      </c>
    </row>
    <row r="7" spans="1:4" x14ac:dyDescent="0.25">
      <c r="B7" t="s">
        <v>13</v>
      </c>
      <c r="C7" s="8"/>
    </row>
    <row r="8" spans="1:4" x14ac:dyDescent="0.25">
      <c r="B8">
        <v>2015</v>
      </c>
      <c r="C8" s="11">
        <v>20</v>
      </c>
    </row>
    <row r="9" spans="1:4" x14ac:dyDescent="0.25">
      <c r="B9">
        <v>2014</v>
      </c>
      <c r="C9" s="12">
        <f>20/6*12</f>
        <v>40</v>
      </c>
      <c r="D9" t="s">
        <v>16</v>
      </c>
    </row>
    <row r="10" spans="1:4" x14ac:dyDescent="0.25">
      <c r="B10" s="9" t="s">
        <v>14</v>
      </c>
      <c r="C10" s="14">
        <f>AVERAGE(C8:C9)</f>
        <v>30</v>
      </c>
    </row>
    <row r="12" spans="1:4" x14ac:dyDescent="0.25">
      <c r="B12" s="9" t="s">
        <v>15</v>
      </c>
      <c r="C12" s="8">
        <f>+(C10+C6)/2</f>
        <v>42.75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patty.richards</dc:creator>
  <cp:lastModifiedBy>Joshua Diamond</cp:lastModifiedBy>
  <dcterms:created xsi:type="dcterms:W3CDTF">2016-09-26T18:49:59Z</dcterms:created>
  <dcterms:modified xsi:type="dcterms:W3CDTF">2016-10-28T16:57:15Z</dcterms:modified>
</cp:coreProperties>
</file>